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6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<sst xmlns="http://schemas.openxmlformats.org/spreadsheetml/2006/main" count="41" uniqueCount="40">
  <si>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Carlos</t>
  </si>
  <si>
    <t>P1</t>
  </si>
  <si>
    <t>P2</t>
  </si>
  <si>
    <t>P3</t>
  </si>
  <si>
    <t>Marcus Ramos</t>
  </si>
  <si>
    <t>Média</t>
  </si>
  <si>
    <t>Exame</t>
  </si>
  <si>
    <t>Final</t>
  </si>
  <si>
    <t>Situação</t>
  </si>
  <si>
    <t>Nome</t>
  </si>
  <si>
    <t>Alberto</t>
  </si>
  <si>
    <t>João</t>
  </si>
  <si>
    <t>Paulo</t>
  </si>
  <si>
    <t>Ricardo</t>
  </si>
  <si>
    <t>Augusto</t>
  </si>
  <si>
    <t>Elaine</t>
  </si>
  <si>
    <t>Carla</t>
  </si>
  <si>
    <t>Bárbara</t>
  </si>
  <si>
    <t>Felipe</t>
  </si>
  <si>
    <t>Luis</t>
  </si>
  <si>
    <t>Antônio</t>
  </si>
  <si>
    <t>Média:</t>
  </si>
  <si>
    <t>Peso P1:</t>
  </si>
  <si>
    <t>Peso P2:</t>
  </si>
  <si>
    <t>Peso P3:</t>
  </si>
  <si>
    <t>Maior:</t>
  </si>
  <si>
    <t>Menor:</t>
  </si>
  <si>
    <t>Aprovados:</t>
  </si>
  <si>
    <t>Reprovados:</t>
  </si>
  <si>
    <t>Exame:</t>
  </si>
  <si>
    <t>0 a 1</t>
  </si>
  <si>
    <t>1 a 2</t>
  </si>
  <si>
    <t>2 a 3</t>
  </si>
  <si>
    <t>3 a 4</t>
  </si>
  <si>
    <t>4 a 5</t>
  </si>
  <si>
    <t>5 a 6</t>
  </si>
  <si>
    <t>6 a 7</t>
  </si>
  <si>
    <t>7 a 8</t>
  </si>
  <si>
    <t>8 a 9</t>
  </si>
  <si>
    <t>9 a 10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</si>
</sst>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yyyy\-mm\-dd"/>
    <numFmt numFmtId="173" formatCode="#,##0.0"/>
    <numFmt numFmtId="174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2"/>
      <name val="Arial"/>
      <family val="0"/>
    </font>
    <font>
      <b/>
      <sz val="1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/>
    </xf>
    <xf numFmtId="173" fontId="0" fillId="0" borderId="1" xfId="0" applyNumberFormat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4" fillId="0" borderId="1" xfId="0" applyNumberFormat="1" applyFont="1" applyBorder="1" applyAlignment="1">
      <alignment/>
    </xf>
    <xf numFmtId="173" fontId="0" fillId="2" borderId="0" xfId="0" applyNumberFormat="1" applyFont="1" applyFill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0" fontId="0" fillId="2" borderId="0" xfId="0" applyNumberFormat="1" applyFill="1" applyAlignment="1">
      <alignment/>
    </xf>
    <xf numFmtId="10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Distribuição das notas finais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Plan1!$B$29:$K$29</c:f>
              <c:strCache/>
            </c:strRef>
          </c:cat>
          <c:val>
            <c:numRef>
              <c:f>Plan1!$B$30:$K$30</c:f>
              <c:numCache/>
            </c:numRef>
          </c:val>
        </c:ser>
        <c:axId val="19662449"/>
        <c:axId val="42744314"/>
      </c:bar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44314"/>
        <c:crosses val="autoZero"/>
        <c:auto val="1"/>
        <c:lblOffset val="100"/>
        <c:noMultiLvlLbl val="0"/>
      </c:catAx>
      <c:valAx>
        <c:axId val="42744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62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11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504950" y="5981700"/>
        <a:ext cx="111442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92" zoomScaleNormal="92" workbookViewId="0" topLeftCell="A1">
      <selection activeCell="K3" sqref="K3"/>
    </sheetView>
  </sheetViews>
  <sheetFormatPr defaultColWidth="9.140625" defaultRowHeight="12.75"/>
  <cols>
    <col min="1" max="1" width="22.57421875" style="0" customWidth="1"/>
    <col min="2" max="8" width="16.7109375" style="1" customWidth="1"/>
    <col min="9" max="11" width="16.7109375" style="0" customWidth="1"/>
  </cols>
  <sheetData>
    <row r="1" spans="1:9" s="5" customFormat="1" ht="20.25">
      <c r="A1" s="3" t="s">
        <v>9</v>
      </c>
      <c r="B1" s="4" t="s">
        <v>1</v>
      </c>
      <c r="C1" s="4" t="s">
        <v>2</v>
      </c>
      <c r="D1" s="4" t="s">
        <v>3</v>
      </c>
      <c r="E1" s="4" t="s">
        <v>5</v>
      </c>
      <c r="F1" s="4" t="s">
        <v>8</v>
      </c>
      <c r="G1" s="4" t="s">
        <v>6</v>
      </c>
      <c r="H1" s="4" t="s">
        <v>7</v>
      </c>
      <c r="I1" s="4" t="s">
        <v>8</v>
      </c>
    </row>
    <row r="3" spans="1:9" ht="18">
      <c r="A3" s="7" t="s">
        <v>10</v>
      </c>
      <c r="B3" s="8">
        <v>2</v>
      </c>
      <c r="C3" s="8">
        <v>2</v>
      </c>
      <c r="D3" s="8">
        <v>2</v>
      </c>
      <c r="E3" s="9">
        <f>(B3*$B$21+C3*$B$22+D3*$B$23)/($B$21+$B$22+$B$23)</f>
        <v>2</v>
      </c>
      <c r="F3" s="10" t="str">
        <f aca="true" t="shared" si="0" ref="F3:F15">IF(E3&gt;=7,"Aprovado",IF(E3&gt;=4,"Exame","Reprovado"))</f>
        <v>Reprovado</v>
      </c>
      <c r="G3" s="11"/>
      <c r="H3" s="12">
        <f aca="true" t="shared" si="1" ref="H3:H15">IF(F3="Exame",(E3+G3)/2,E3)</f>
        <v>2</v>
      </c>
      <c r="I3" s="13" t="str">
        <f>IF(H3&gt;=5,"Aprovado","Reprovado")</f>
        <v>Reprovado</v>
      </c>
    </row>
    <row r="4" spans="1:9" ht="18">
      <c r="A4" s="7" t="s">
        <v>20</v>
      </c>
      <c r="B4" s="8">
        <v>4</v>
      </c>
      <c r="C4" s="8">
        <v>5</v>
      </c>
      <c r="D4" s="8">
        <v>1</v>
      </c>
      <c r="E4" s="9">
        <f>(B4*$B$21+C4*$B$22+D4*$B$23)/($B$21+$B$22+$B$23)</f>
        <v>2.8333333333333335</v>
      </c>
      <c r="F4" s="10" t="str">
        <f t="shared" si="0"/>
        <v>Reprovado</v>
      </c>
      <c r="G4" s="11"/>
      <c r="H4" s="12">
        <f t="shared" si="1"/>
        <v>2.8333333333333335</v>
      </c>
      <c r="I4" s="13" t="str">
        <f aca="true" t="shared" si="2" ref="I4:I15">IF(H4&gt;=5,"Aprovado","Reprovado")</f>
        <v>Reprovado</v>
      </c>
    </row>
    <row r="5" spans="1:9" ht="18">
      <c r="A5" s="7" t="s">
        <v>14</v>
      </c>
      <c r="B5" s="8">
        <v>5</v>
      </c>
      <c r="C5" s="8">
        <v>7</v>
      </c>
      <c r="D5" s="8">
        <v>3</v>
      </c>
      <c r="E5" s="9">
        <f>(B5*$B$21+C5*$B$22+D5*$B$23)/($B$21+$B$22+$B$23)</f>
        <v>4.666666666666667</v>
      </c>
      <c r="F5" s="10" t="str">
        <f t="shared" si="0"/>
        <v>Exame</v>
      </c>
      <c r="G5" s="11">
        <v>8</v>
      </c>
      <c r="H5" s="12">
        <f t="shared" si="1"/>
        <v>6.333333333333334</v>
      </c>
      <c r="I5" s="13" t="str">
        <f t="shared" si="2"/>
        <v>Aprovado</v>
      </c>
    </row>
    <row r="6" spans="1:9" ht="18">
      <c r="A6" s="7" t="s">
        <v>17</v>
      </c>
      <c r="B6" s="8">
        <v>7</v>
      </c>
      <c r="C6" s="8">
        <v>8</v>
      </c>
      <c r="D6" s="8">
        <v>4</v>
      </c>
      <c r="E6" s="9">
        <f>(B6*$B$21+C6*$B$22+D6*$B$23)/($B$21+$B$22+$B$23)</f>
        <v>5.833333333333333</v>
      </c>
      <c r="F6" s="10" t="str">
        <f t="shared" si="0"/>
        <v>Exame</v>
      </c>
      <c r="G6" s="11">
        <v>3</v>
      </c>
      <c r="H6" s="12">
        <f t="shared" si="1"/>
        <v>4.416666666666666</v>
      </c>
      <c r="I6" s="13" t="str">
        <f t="shared" si="2"/>
        <v>Reprovado</v>
      </c>
    </row>
    <row r="7" spans="1:9" ht="18">
      <c r="A7" s="7" t="s">
        <v>16</v>
      </c>
      <c r="B7" s="8">
        <v>5</v>
      </c>
      <c r="C7" s="8">
        <v>9</v>
      </c>
      <c r="D7" s="8">
        <v>3</v>
      </c>
      <c r="E7" s="9">
        <f>(B7*$B$21+C7*$B$22+D7*$B$23)/($B$21+$B$22+$B$23)</f>
        <v>5.333333333333333</v>
      </c>
      <c r="F7" s="10" t="str">
        <f t="shared" si="0"/>
        <v>Exame</v>
      </c>
      <c r="G7" s="11">
        <v>9</v>
      </c>
      <c r="H7" s="12">
        <f t="shared" si="1"/>
        <v>7.166666666666666</v>
      </c>
      <c r="I7" s="13" t="str">
        <f t="shared" si="2"/>
        <v>Aprovado</v>
      </c>
    </row>
    <row r="8" spans="1:9" ht="18">
      <c r="A8" s="14" t="s">
        <v>0</v>
      </c>
      <c r="B8" s="8">
        <v>7</v>
      </c>
      <c r="C8" s="8">
        <v>7</v>
      </c>
      <c r="D8" s="8">
        <v>7</v>
      </c>
      <c r="E8" s="9">
        <f>(B8*$B$21+C8*$B$22+D8*$B$23)/($B$21+$B$22+$B$23)</f>
        <v>7</v>
      </c>
      <c r="F8" s="10" t="str">
        <f t="shared" si="0"/>
        <v>Aprovado</v>
      </c>
      <c r="G8" s="11"/>
      <c r="H8" s="12">
        <f t="shared" si="1"/>
        <v>7</v>
      </c>
      <c r="I8" s="13" t="str">
        <f t="shared" si="2"/>
        <v>Aprovado</v>
      </c>
    </row>
    <row r="9" spans="1:9" ht="18">
      <c r="A9" s="7" t="s">
        <v>15</v>
      </c>
      <c r="B9" s="8">
        <v>5</v>
      </c>
      <c r="C9" s="8">
        <v>8</v>
      </c>
      <c r="D9" s="8">
        <v>9</v>
      </c>
      <c r="E9" s="9">
        <f>(B9*$B$21+C9*$B$22+D9*$B$23)/($B$21+$B$22+$B$23)</f>
        <v>8</v>
      </c>
      <c r="F9" s="10" t="str">
        <f t="shared" si="0"/>
        <v>Aprovado</v>
      </c>
      <c r="G9" s="11"/>
      <c r="H9" s="12">
        <f t="shared" si="1"/>
        <v>8</v>
      </c>
      <c r="I9" s="13" t="str">
        <f t="shared" si="2"/>
        <v>Aprovado</v>
      </c>
    </row>
    <row r="10" spans="1:9" ht="18">
      <c r="A10" s="7" t="s">
        <v>18</v>
      </c>
      <c r="B10" s="8">
        <v>7</v>
      </c>
      <c r="C10" s="8">
        <v>8</v>
      </c>
      <c r="D10" s="8">
        <v>6</v>
      </c>
      <c r="E10" s="9">
        <f>(B10*$B$21+C10*$B$22+D10*$B$23)/($B$21+$B$22+$B$23)</f>
        <v>6.833333333333333</v>
      </c>
      <c r="F10" s="10" t="str">
        <f t="shared" si="0"/>
        <v>Exame</v>
      </c>
      <c r="G10" s="11"/>
      <c r="H10" s="12">
        <f t="shared" si="1"/>
        <v>3.4166666666666665</v>
      </c>
      <c r="I10" s="13" t="str">
        <f t="shared" si="2"/>
        <v>Reprovado</v>
      </c>
    </row>
    <row r="11" spans="1:9" ht="18">
      <c r="A11" s="7" t="s">
        <v>11</v>
      </c>
      <c r="B11" s="8">
        <v>10</v>
      </c>
      <c r="C11" s="8">
        <v>9</v>
      </c>
      <c r="D11" s="8">
        <v>5</v>
      </c>
      <c r="E11" s="9">
        <f>(B11*$B$21+C11*$B$22+D11*$B$23)/($B$21+$B$22+$B$23)</f>
        <v>7.166666666666667</v>
      </c>
      <c r="F11" s="10" t="str">
        <f t="shared" si="0"/>
        <v>Aprovado</v>
      </c>
      <c r="G11" s="11"/>
      <c r="H11" s="12">
        <f t="shared" si="1"/>
        <v>7.166666666666667</v>
      </c>
      <c r="I11" s="13" t="str">
        <f t="shared" si="2"/>
        <v>Aprovado</v>
      </c>
    </row>
    <row r="12" spans="1:9" ht="18">
      <c r="A12" s="7" t="s">
        <v>19</v>
      </c>
      <c r="B12" s="8">
        <v>5</v>
      </c>
      <c r="C12" s="8">
        <v>6</v>
      </c>
      <c r="D12" s="8">
        <v>7</v>
      </c>
      <c r="E12" s="9">
        <f>(B12*$B$21+C12*$B$22+D12*$B$23)/($B$21+$B$22+$B$23)</f>
        <v>6.333333333333333</v>
      </c>
      <c r="F12" s="10" t="str">
        <f t="shared" si="0"/>
        <v>Exame</v>
      </c>
      <c r="G12" s="11">
        <v>2</v>
      </c>
      <c r="H12" s="12">
        <f t="shared" si="1"/>
        <v>4.166666666666666</v>
      </c>
      <c r="I12" s="13" t="str">
        <f t="shared" si="2"/>
        <v>Reprovado</v>
      </c>
    </row>
    <row r="13" spans="1:9" ht="18">
      <c r="A13" s="7" t="s">
        <v>4</v>
      </c>
      <c r="B13" s="8">
        <v>7</v>
      </c>
      <c r="C13" s="8">
        <v>8</v>
      </c>
      <c r="D13" s="8">
        <v>9</v>
      </c>
      <c r="E13" s="9">
        <f>(B13*$B$21+C13*$B$22+D13*$B$23)/($B$21+$B$22+$B$23)</f>
        <v>8.333333333333334</v>
      </c>
      <c r="F13" s="10" t="str">
        <f t="shared" si="0"/>
        <v>Aprovado</v>
      </c>
      <c r="G13" s="11"/>
      <c r="H13" s="12">
        <f t="shared" si="1"/>
        <v>8.333333333333334</v>
      </c>
      <c r="I13" s="13" t="str">
        <f t="shared" si="2"/>
        <v>Aprovado</v>
      </c>
    </row>
    <row r="14" spans="1:9" ht="18">
      <c r="A14" s="7" t="s">
        <v>12</v>
      </c>
      <c r="B14" s="8">
        <v>5</v>
      </c>
      <c r="C14" s="8">
        <v>6</v>
      </c>
      <c r="D14" s="8">
        <v>4</v>
      </c>
      <c r="E14" s="9">
        <f>(B14*$B$21+C14*$B$22+D14*$B$23)/($B$21+$B$22+$B$23)</f>
        <v>4.833333333333333</v>
      </c>
      <c r="F14" s="10" t="str">
        <f t="shared" si="0"/>
        <v>Exame</v>
      </c>
      <c r="G14" s="11">
        <v>3</v>
      </c>
      <c r="H14" s="12">
        <f t="shared" si="1"/>
        <v>3.9166666666666665</v>
      </c>
      <c r="I14" s="13" t="str">
        <f t="shared" si="2"/>
        <v>Reprovado</v>
      </c>
    </row>
    <row r="15" spans="1:9" ht="18">
      <c r="A15" s="7" t="s">
        <v>13</v>
      </c>
      <c r="B15" s="8">
        <v>8</v>
      </c>
      <c r="C15" s="8">
        <v>8</v>
      </c>
      <c r="D15" s="8">
        <v>9</v>
      </c>
      <c r="E15" s="9">
        <f>(B15*$B$21+C15*$B$22+D15*$B$23)/($B$21+$B$22+$B$23)</f>
        <v>8.5</v>
      </c>
      <c r="F15" s="10" t="str">
        <f t="shared" si="0"/>
        <v>Aprovado</v>
      </c>
      <c r="G15" s="11"/>
      <c r="H15" s="12">
        <f t="shared" si="1"/>
        <v>8.5</v>
      </c>
      <c r="I15" s="13" t="str">
        <f t="shared" si="2"/>
        <v>Aprovado</v>
      </c>
    </row>
    <row r="16" spans="5:6" ht="12.75">
      <c r="E16" s="6"/>
      <c r="F16" s="6"/>
    </row>
    <row r="17" spans="1:9" s="17" customFormat="1" ht="12.75">
      <c r="A17" s="18" t="s">
        <v>21</v>
      </c>
      <c r="B17" s="15">
        <f>AVERAGE(B3:B15)</f>
        <v>5.923076923076923</v>
      </c>
      <c r="C17" s="15">
        <f aca="true" t="shared" si="3" ref="C17:I17">AVERAGE(C3:C15)</f>
        <v>7</v>
      </c>
      <c r="D17" s="15">
        <f t="shared" si="3"/>
        <v>5.3076923076923075</v>
      </c>
      <c r="E17" s="15">
        <f t="shared" si="3"/>
        <v>5.974358974358974</v>
      </c>
      <c r="F17" s="16"/>
      <c r="G17" s="15">
        <f t="shared" si="3"/>
        <v>5</v>
      </c>
      <c r="H17" s="15">
        <f t="shared" si="3"/>
        <v>5.634615384615385</v>
      </c>
      <c r="I17" s="16"/>
    </row>
    <row r="18" spans="1:8" s="17" customFormat="1" ht="12.75">
      <c r="A18" s="18" t="s">
        <v>25</v>
      </c>
      <c r="B18" s="15">
        <f>MAX(B3:B15)</f>
        <v>10</v>
      </c>
      <c r="C18" s="15">
        <f aca="true" t="shared" si="4" ref="C18:H18">MAX(C3:C15)</f>
        <v>9</v>
      </c>
      <c r="D18" s="15">
        <f t="shared" si="4"/>
        <v>9</v>
      </c>
      <c r="E18" s="15">
        <f t="shared" si="4"/>
        <v>8.5</v>
      </c>
      <c r="F18" s="21"/>
      <c r="G18" s="15">
        <f t="shared" si="4"/>
        <v>9</v>
      </c>
      <c r="H18" s="15">
        <f t="shared" si="4"/>
        <v>8.5</v>
      </c>
    </row>
    <row r="19" spans="1:8" s="17" customFormat="1" ht="12.75">
      <c r="A19" s="18" t="s">
        <v>26</v>
      </c>
      <c r="B19" s="15">
        <f>MIN(B3:B15)</f>
        <v>2</v>
      </c>
      <c r="C19" s="15">
        <f aca="true" t="shared" si="5" ref="C19:H19">MIN(C3:C15)</f>
        <v>2</v>
      </c>
      <c r="D19" s="15">
        <f t="shared" si="5"/>
        <v>1</v>
      </c>
      <c r="E19" s="15">
        <f t="shared" si="5"/>
        <v>2</v>
      </c>
      <c r="F19" s="16"/>
      <c r="G19" s="15">
        <f t="shared" si="5"/>
        <v>2</v>
      </c>
      <c r="H19" s="15">
        <f t="shared" si="5"/>
        <v>2</v>
      </c>
    </row>
    <row r="21" spans="1:2" ht="12.75">
      <c r="A21" s="19" t="s">
        <v>22</v>
      </c>
      <c r="B21" s="1">
        <v>1</v>
      </c>
    </row>
    <row r="22" spans="1:2" ht="12.75">
      <c r="A22" s="20" t="s">
        <v>23</v>
      </c>
      <c r="B22" s="1">
        <v>2</v>
      </c>
    </row>
    <row r="23" spans="1:2" ht="12.75">
      <c r="A23" s="20" t="s">
        <v>24</v>
      </c>
      <c r="B23" s="1">
        <v>3</v>
      </c>
    </row>
    <row r="25" spans="1:10" ht="12.75">
      <c r="A25" s="20" t="s">
        <v>27</v>
      </c>
      <c r="F25" s="2">
        <f>COUNTIF(F3:F15,"Aprovado")</f>
        <v>5</v>
      </c>
      <c r="G25" s="23">
        <f>F25/13</f>
        <v>0.38461538461538464</v>
      </c>
      <c r="I25" s="2">
        <f>COUNTIF(I3:I15,"Aprovado")</f>
        <v>7</v>
      </c>
      <c r="J25" s="22">
        <f>I25/13</f>
        <v>0.5384615384615384</v>
      </c>
    </row>
    <row r="26" spans="1:10" ht="12.75">
      <c r="A26" s="20" t="s">
        <v>28</v>
      </c>
      <c r="F26" s="2">
        <f>COUNTIF(F3:F15,"Reprovado")</f>
        <v>2</v>
      </c>
      <c r="G26" s="23">
        <f>F26/13</f>
        <v>0.15384615384615385</v>
      </c>
      <c r="I26" s="2">
        <f>COUNTIF(I3:I15,"Reprovado")</f>
        <v>6</v>
      </c>
      <c r="J26" s="22">
        <f>I26/13</f>
        <v>0.46153846153846156</v>
      </c>
    </row>
    <row r="27" spans="1:7" ht="12.75">
      <c r="A27" s="20" t="s">
        <v>29</v>
      </c>
      <c r="F27" s="2">
        <f>COUNTIF(F3:F15,"Exame")</f>
        <v>6</v>
      </c>
      <c r="G27" s="23">
        <f>F27/13</f>
        <v>0.46153846153846156</v>
      </c>
    </row>
    <row r="29" spans="2:11" ht="12.75">
      <c r="B29" s="1" t="s">
        <v>30</v>
      </c>
      <c r="C29" s="1" t="s">
        <v>31</v>
      </c>
      <c r="D29" s="1" t="s">
        <v>32</v>
      </c>
      <c r="E29" s="1" t="s">
        <v>33</v>
      </c>
      <c r="F29" s="1" t="s">
        <v>34</v>
      </c>
      <c r="G29" s="1" t="s">
        <v>35</v>
      </c>
      <c r="H29" s="1" t="s">
        <v>36</v>
      </c>
      <c r="I29" s="1" t="s">
        <v>37</v>
      </c>
      <c r="J29" s="1" t="s">
        <v>38</v>
      </c>
      <c r="K29" s="1" t="s">
        <v>39</v>
      </c>
    </row>
    <row r="30" spans="2:11" ht="12.75">
      <c r="B30" s="2">
        <f>COUNTIF(H3:H15,"&lt;1")</f>
        <v>0</v>
      </c>
      <c r="C30" s="24">
        <f>COUNTIF(H3:H15,"&lt;2")-B30</f>
        <v>0</v>
      </c>
      <c r="D30" s="24">
        <f>COUNTIF(H3:H15,"&lt;3")-C30-B30</f>
        <v>2</v>
      </c>
      <c r="E30" s="24">
        <f>COUNTIF(H3:H15,"&lt;4")-D30-C30-B30</f>
        <v>2</v>
      </c>
      <c r="F30" s="24">
        <f>COUNTIF(H3:H15,"&lt;5")-E30-D30-C30-B30</f>
        <v>2</v>
      </c>
      <c r="G30" s="24">
        <f>COUNTIF(H3:H15,"&lt;6")-F30-E30-D30-C30-B30</f>
        <v>0</v>
      </c>
      <c r="H30" s="24">
        <f>COUNTIF(H3:H15,"&lt;7")-G30-F30-E30-D30-C30-B30</f>
        <v>1</v>
      </c>
      <c r="I30" s="24">
        <f>COUNTIF(H3:H15,"&lt;8")-H30-G30-F30-E30-D30-C30-B30</f>
        <v>3</v>
      </c>
      <c r="J30" s="24">
        <f>COUNTIF(H3:H15,"&lt;9")-I30-H30-G30-F30-E30-D30-C30-B30</f>
        <v>3</v>
      </c>
      <c r="K30" s="24">
        <f>COUNTIF(H3:H15,"&lt;=10")-J30-I30-H30-G30-F30-E30-D30-C30-B30</f>
        <v>0</v>
      </c>
    </row>
  </sheetData>
  <printOptions horizontalCentered="1" verticalCentered="1"/>
  <pageMargins left="1" right="0.74" top="0.84" bottom="0.98" header="0.5118110236220472" footer="0.5118110236220472"/>
  <pageSetup fitToHeight="1" fitToWidth="1" horizontalDpi="200" verticalDpi="2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jgoncalves</dc:creator>
  <cp:keywords/>
  <dc:description/>
  <cp:lastModifiedBy>Marcus Ramos</cp:lastModifiedBy>
  <cp:lastPrinted>2011-02-04T21:17:43Z</cp:lastPrinted>
  <dcterms:created xsi:type="dcterms:W3CDTF">2010-12-14T16:46:20Z</dcterms:created>
  <dcterms:modified xsi:type="dcterms:W3CDTF">2011-02-04T21:46:54Z</dcterms:modified>
  <cp:category/>
  <cp:version/>
  <cp:contentType/>
  <cp:contentStatus/>
</cp:coreProperties>
</file>